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najacobsen/Library/CloudStorage/OneDrive-citywise.co/CityWise/Contracted Projects/Pasadena/Homeless Count Website/Public Data Tables/2025/"/>
    </mc:Choice>
  </mc:AlternateContent>
  <xr:revisionPtr revIDLastSave="0" documentId="13_ncr:1_{95E968E9-7121-3A46-8900-67385BF86A2E}" xr6:coauthVersionLast="47" xr6:coauthVersionMax="47" xr10:uidLastSave="{00000000-0000-0000-0000-000000000000}"/>
  <bookViews>
    <workbookView xWindow="1200" yWindow="760" windowWidth="26840" windowHeight="15640" xr2:uid="{E1A40DCA-4E7D-814A-843B-2C77AB7DD84E}"/>
  </bookViews>
  <sheets>
    <sheet name="2024 Annual Cou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E93" i="1"/>
  <c r="F93" i="1" s="1"/>
  <c r="F94" i="1" s="1"/>
</calcChain>
</file>

<file path=xl/sharedStrings.xml><?xml version="1.0" encoding="utf-8"?>
<sst xmlns="http://schemas.openxmlformats.org/spreadsheetml/2006/main" count="98" uniqueCount="80">
  <si>
    <t>2024 Pasadena Annual Count</t>
  </si>
  <si>
    <t>Responses</t>
  </si>
  <si>
    <t>Share</t>
  </si>
  <si>
    <t>Estimate</t>
  </si>
  <si>
    <t>People</t>
  </si>
  <si>
    <t>Individuals</t>
  </si>
  <si>
    <t xml:space="preserve">People in families with children </t>
  </si>
  <si>
    <t>Total People</t>
  </si>
  <si>
    <t>HHs</t>
  </si>
  <si>
    <t>Family households</t>
  </si>
  <si>
    <t>Total Households</t>
  </si>
  <si>
    <t>Gender</t>
  </si>
  <si>
    <t>Male</t>
  </si>
  <si>
    <t>Female</t>
  </si>
  <si>
    <t>Transgender</t>
  </si>
  <si>
    <t xml:space="preserve">Prefer not to say </t>
  </si>
  <si>
    <t>Total (unduplicated)</t>
  </si>
  <si>
    <t xml:space="preserve"> </t>
  </si>
  <si>
    <t>Age</t>
  </si>
  <si>
    <t>Under 18</t>
  </si>
  <si>
    <t>18-24</t>
  </si>
  <si>
    <t>25-34</t>
  </si>
  <si>
    <t>35-44</t>
  </si>
  <si>
    <t>45-54</t>
  </si>
  <si>
    <t>55-64</t>
  </si>
  <si>
    <t>65 or older</t>
  </si>
  <si>
    <t>Total</t>
  </si>
  <si>
    <t>Race and Ethnicity</t>
  </si>
  <si>
    <t>American Indian, Alaska Native, or Indigenous (only)</t>
  </si>
  <si>
    <t xml:space="preserve">American Indian, Alaska Native, or Indigenous &amp; Hispanic/Latina/e/o        </t>
  </si>
  <si>
    <t xml:space="preserve">Asian or Asian American (only)        </t>
  </si>
  <si>
    <t xml:space="preserve">Asian or Asian American &amp; Hispanic/Latina/e/o  </t>
  </si>
  <si>
    <t xml:space="preserve">Black, African American, or African (only)        </t>
  </si>
  <si>
    <t>Black, African American, or African &amp; Hispanic/Latina/e/o</t>
  </si>
  <si>
    <t>Hispanic/Latina/e/o</t>
  </si>
  <si>
    <t>Middle Eastern or North African (only)</t>
  </si>
  <si>
    <t>Middle Eastern or North African &amp; Hispanic/Latina/e/o</t>
  </si>
  <si>
    <t xml:space="preserve">Native Hawaiian or Pacific Islander (only)	</t>
  </si>
  <si>
    <t xml:space="preserve">Native Hawaiian or Pacific Islander &amp; Hispanic/Latina/e/o	</t>
  </si>
  <si>
    <t>White (only)</t>
  </si>
  <si>
    <t>White &amp; Hispanic/Latina/e/o</t>
  </si>
  <si>
    <t xml:space="preserve">Multi-Racial &amp; Hispanic/Latina/e/o	</t>
  </si>
  <si>
    <t xml:space="preserve">Multi-Racial (all other)	</t>
  </si>
  <si>
    <t>Yes</t>
  </si>
  <si>
    <t>No</t>
  </si>
  <si>
    <t xml:space="preserve">Physical disability </t>
  </si>
  <si>
    <t>Developmental disability</t>
  </si>
  <si>
    <t>Substance use issue</t>
  </si>
  <si>
    <t>Serious mental health condition</t>
  </si>
  <si>
    <t xml:space="preserve">Chronic health condition </t>
  </si>
  <si>
    <t>None</t>
  </si>
  <si>
    <t>HIV/AIDS</t>
  </si>
  <si>
    <t>HIV-related illness</t>
  </si>
  <si>
    <t>No HIV-related illness</t>
  </si>
  <si>
    <t>Newly Unhoused</t>
  </si>
  <si>
    <t>Chronically Homeless</t>
  </si>
  <si>
    <t>Experiencing chronic homelessness</t>
  </si>
  <si>
    <t>Not experiencing chronic homelessness</t>
  </si>
  <si>
    <t>Veteran</t>
  </si>
  <si>
    <t>Civilian</t>
  </si>
  <si>
    <t xml:space="preserve">Total </t>
  </si>
  <si>
    <t>Adult DV Survivor</t>
  </si>
  <si>
    <t>No history of DV</t>
  </si>
  <si>
    <t>Total (18+)</t>
  </si>
  <si>
    <t>Adult Fleeing DV</t>
  </si>
  <si>
    <t>Currently fleeing DV</t>
  </si>
  <si>
    <t>Not currently fleeing DV</t>
  </si>
  <si>
    <t>Total (18 +)</t>
  </si>
  <si>
    <t>Housed</t>
  </si>
  <si>
    <t>Lost housing in the last 12 months</t>
  </si>
  <si>
    <t>Lost housing more than 12 months ago</t>
  </si>
  <si>
    <t>Individual households</t>
  </si>
  <si>
    <t>Non-binary</t>
  </si>
  <si>
    <t>Any long-term disability</t>
  </si>
  <si>
    <t>Long-Term Health Conditions</t>
  </si>
  <si>
    <t>DV survivor</t>
  </si>
  <si>
    <t>Permanently housed</t>
  </si>
  <si>
    <t>Temporarily housed</t>
  </si>
  <si>
    <t>Remain homeless</t>
  </si>
  <si>
    <t>Hispanic/ Latina/e/o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</si>
</sst>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i/>
      <sz val="11"/>
      <color theme="1"/>
      <name val="Candara"/>
      <family val="2"/>
    </font>
    <font>
      <b/>
      <i/>
      <sz val="11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rgb="FF89D1D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9B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/>
    <xf numFmtId="3" fontId="2" fillId="3" borderId="0" xfId="1" applyNumberFormat="1" applyFont="1" applyFill="1" applyAlignment="1">
      <alignment horizontal="right"/>
    </xf>
    <xf numFmtId="3" fontId="3" fillId="0" borderId="0" xfId="1" applyNumberFormat="1" applyFont="1"/>
    <xf numFmtId="9" fontId="3" fillId="0" borderId="0" xfId="1" applyNumberFormat="1" applyFont="1" applyAlignment="1">
      <alignment horizontal="right"/>
    </xf>
    <xf numFmtId="0" fontId="3" fillId="3" borderId="0" xfId="1" applyFont="1" applyFill="1"/>
    <xf numFmtId="3" fontId="3" fillId="3" borderId="0" xfId="1" applyNumberFormat="1" applyFont="1" applyFill="1"/>
    <xf numFmtId="9" fontId="3" fillId="3" borderId="0" xfId="1" applyNumberFormat="1" applyFont="1" applyFill="1" applyAlignment="1">
      <alignment horizontal="right"/>
    </xf>
    <xf numFmtId="0" fontId="2" fillId="5" borderId="0" xfId="1" applyFont="1" applyFill="1"/>
    <xf numFmtId="0" fontId="2" fillId="0" borderId="0" xfId="1" applyFont="1"/>
    <xf numFmtId="3" fontId="2" fillId="5" borderId="0" xfId="1" applyNumberFormat="1" applyFont="1" applyFill="1"/>
    <xf numFmtId="9" fontId="2" fillId="5" borderId="0" xfId="1" applyNumberFormat="1" applyFont="1" applyFill="1" applyAlignment="1">
      <alignment horizontal="right"/>
    </xf>
    <xf numFmtId="3" fontId="2" fillId="5" borderId="0" xfId="1" applyNumberFormat="1" applyFont="1" applyFill="1" applyAlignment="1">
      <alignment horizontal="right"/>
    </xf>
    <xf numFmtId="0" fontId="2" fillId="0" borderId="0" xfId="1" applyFont="1" applyAlignment="1">
      <alignment horizontal="center" vertical="center" textRotation="90" wrapText="1"/>
    </xf>
    <xf numFmtId="0" fontId="3" fillId="0" borderId="0" xfId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/>
    <xf numFmtId="0" fontId="3" fillId="3" borderId="0" xfId="1" applyFont="1" applyFill="1" applyAlignment="1">
      <alignment horizontal="left"/>
    </xf>
    <xf numFmtId="0" fontId="4" fillId="0" borderId="0" xfId="1" applyFont="1"/>
    <xf numFmtId="3" fontId="4" fillId="0" borderId="0" xfId="1" applyNumberFormat="1" applyFont="1"/>
    <xf numFmtId="9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5" fillId="0" borderId="0" xfId="1" applyFont="1"/>
    <xf numFmtId="9" fontId="3" fillId="5" borderId="0" xfId="1" applyNumberFormat="1" applyFont="1" applyFill="1" applyAlignment="1">
      <alignment horizontal="right"/>
    </xf>
    <xf numFmtId="3" fontId="3" fillId="3" borderId="0" xfId="1" applyNumberFormat="1" applyFont="1" applyFill="1" applyAlignment="1">
      <alignment wrapText="1"/>
    </xf>
    <xf numFmtId="0" fontId="4" fillId="3" borderId="0" xfId="1" applyFont="1" applyFill="1"/>
    <xf numFmtId="3" fontId="4" fillId="3" borderId="0" xfId="1" applyNumberFormat="1" applyFont="1" applyFill="1"/>
    <xf numFmtId="0" fontId="4" fillId="3" borderId="0" xfId="1" applyFont="1" applyFill="1" applyAlignment="1">
      <alignment horizontal="right"/>
    </xf>
    <xf numFmtId="3" fontId="5" fillId="3" borderId="0" xfId="1" applyNumberFormat="1" applyFont="1" applyFill="1" applyAlignment="1">
      <alignment horizontal="right"/>
    </xf>
    <xf numFmtId="3" fontId="2" fillId="3" borderId="0" xfId="1" applyNumberFormat="1" applyFont="1" applyFill="1"/>
    <xf numFmtId="0" fontId="2" fillId="0" borderId="0" xfId="1" applyFont="1" applyAlignment="1">
      <alignment horizontal="right"/>
    </xf>
    <xf numFmtId="9" fontId="3" fillId="0" borderId="0" xfId="1" applyNumberFormat="1" applyFont="1"/>
    <xf numFmtId="3" fontId="5" fillId="0" borderId="0" xfId="1" applyNumberFormat="1" applyFont="1"/>
    <xf numFmtId="9" fontId="3" fillId="0" borderId="0" xfId="2" applyFont="1" applyAlignment="1">
      <alignment horizontal="right"/>
    </xf>
    <xf numFmtId="9" fontId="3" fillId="3" borderId="0" xfId="2" applyFont="1" applyFill="1" applyAlignment="1">
      <alignment horizontal="right"/>
    </xf>
    <xf numFmtId="9" fontId="3" fillId="0" borderId="0" xfId="2" applyFont="1" applyFill="1" applyAlignment="1">
      <alignment horizontal="right"/>
    </xf>
    <xf numFmtId="0" fontId="3" fillId="5" borderId="0" xfId="1" applyFont="1" applyFill="1" applyAlignment="1">
      <alignment horizontal="right"/>
    </xf>
    <xf numFmtId="0" fontId="4" fillId="0" borderId="0" xfId="1" applyFont="1" applyAlignment="1">
      <alignment horizontal="right"/>
    </xf>
    <xf numFmtId="1" fontId="2" fillId="0" borderId="0" xfId="1" applyNumberFormat="1" applyFont="1" applyAlignment="1">
      <alignment horizontal="right"/>
    </xf>
    <xf numFmtId="1" fontId="2" fillId="3" borderId="0" xfId="1" applyNumberFormat="1" applyFont="1" applyFill="1" applyAlignment="1">
      <alignment horizontal="right"/>
    </xf>
    <xf numFmtId="0" fontId="5" fillId="0" borderId="0" xfId="1" applyFont="1" applyAlignment="1">
      <alignment horizontal="right"/>
    </xf>
    <xf numFmtId="1" fontId="2" fillId="5" borderId="0" xfId="1" applyNumberFormat="1" applyFont="1" applyFill="1" applyAlignment="1">
      <alignment horizontal="right"/>
    </xf>
    <xf numFmtId="0" fontId="2" fillId="0" borderId="0" xfId="1" applyFont="1" applyAlignment="1">
      <alignment horizontal="center" vertical="center"/>
    </xf>
    <xf numFmtId="0" fontId="2" fillId="4" borderId="0" xfId="1" applyFont="1" applyFill="1" applyAlignment="1">
      <alignment horizontal="center" vertical="center" textRotation="90" wrapText="1"/>
    </xf>
    <xf numFmtId="0" fontId="2" fillId="2" borderId="0" xfId="1" applyFont="1" applyFill="1" applyAlignment="1">
      <alignment horizontal="center" vertical="center"/>
    </xf>
  </cellXfs>
  <cellStyles count="3">
    <cellStyle name="Normal" xfId="0" builtinId="0"/>
    <cellStyle name="Normal 2" xfId="1" xr:uid="{3E6D5825-BE43-1B42-ABF1-63732DF193D6}"/>
    <cellStyle name="Percent 2" xfId="2" xr:uid="{5DB47146-135F-3D44-AA38-25BA7E0F3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00EC-FAEB-664F-86C6-150E70CD27ED}">
  <dimension ref="B1:K94"/>
  <sheetViews>
    <sheetView tabSelected="1" view="pageBreakPreview" zoomScale="110" zoomScaleNormal="110" workbookViewId="0">
      <pane xSplit="4" ySplit="2" topLeftCell="E36" activePane="bottomRight" state="frozen"/>
      <selection pane="topRight" activeCell="D1" sqref="D1"/>
      <selection pane="bottomLeft" activeCell="A3" sqref="A3"/>
      <selection pane="bottomRight" activeCell="B51" sqref="B51:B59"/>
    </sheetView>
  </sheetViews>
  <sheetFormatPr baseColWidth="10" defaultRowHeight="15" x14ac:dyDescent="0.2"/>
  <cols>
    <col min="1" max="1" width="2.5" style="2" customWidth="1"/>
    <col min="2" max="2" width="8.6640625" style="43" customWidth="1"/>
    <col min="3" max="3" width="55.1640625" style="2" bestFit="1" customWidth="1"/>
    <col min="4" max="4" width="1.83203125" style="2" customWidth="1"/>
    <col min="5" max="5" width="9" style="4" customWidth="1"/>
    <col min="6" max="6" width="9" style="15" customWidth="1"/>
    <col min="7" max="7" width="9" style="16" customWidth="1"/>
    <col min="8" max="8" width="10.83203125" style="2"/>
    <col min="9" max="9" width="13.33203125" style="2" bestFit="1" customWidth="1"/>
    <col min="10" max="16384" width="10.83203125" style="2"/>
  </cols>
  <sheetData>
    <row r="1" spans="2:7" s="1" customFormat="1" ht="24" customHeight="1" x14ac:dyDescent="0.2">
      <c r="B1" s="43"/>
      <c r="E1" s="45" t="s">
        <v>0</v>
      </c>
      <c r="F1" s="45"/>
      <c r="G1" s="45"/>
    </row>
    <row r="2" spans="2:7" ht="24" customHeight="1" x14ac:dyDescent="0.2">
      <c r="E2" s="3" t="s">
        <v>1</v>
      </c>
      <c r="F2" s="3" t="s">
        <v>2</v>
      </c>
      <c r="G2" s="3" t="s">
        <v>3</v>
      </c>
    </row>
    <row r="3" spans="2:7" ht="16" customHeight="1" x14ac:dyDescent="0.2">
      <c r="B3" s="44" t="s">
        <v>4</v>
      </c>
      <c r="C3" s="2" t="s">
        <v>5</v>
      </c>
      <c r="E3" s="4">
        <v>786</v>
      </c>
      <c r="F3" s="5">
        <v>0.75071633237822355</v>
      </c>
      <c r="G3" s="3"/>
    </row>
    <row r="4" spans="2:7" ht="16" customHeight="1" x14ac:dyDescent="0.2">
      <c r="B4" s="44"/>
      <c r="C4" s="6" t="s">
        <v>6</v>
      </c>
      <c r="E4" s="7">
        <v>261</v>
      </c>
      <c r="F4" s="8">
        <v>0.24928366762177651</v>
      </c>
      <c r="G4" s="3"/>
    </row>
    <row r="5" spans="2:7" s="10" customFormat="1" ht="16" customHeight="1" x14ac:dyDescent="0.2">
      <c r="B5" s="44"/>
      <c r="C5" s="9" t="s">
        <v>7</v>
      </c>
      <c r="E5" s="11">
        <v>1047</v>
      </c>
      <c r="F5" s="12">
        <v>1</v>
      </c>
      <c r="G5" s="13"/>
    </row>
    <row r="6" spans="2:7" x14ac:dyDescent="0.2">
      <c r="B6" s="14"/>
    </row>
    <row r="7" spans="2:7" ht="16" customHeight="1" x14ac:dyDescent="0.2">
      <c r="B7" s="44" t="s">
        <v>8</v>
      </c>
      <c r="C7" s="2" t="s">
        <v>71</v>
      </c>
      <c r="E7" s="4">
        <v>786</v>
      </c>
      <c r="F7" s="5">
        <v>0.89419795221843001</v>
      </c>
      <c r="G7" s="3"/>
    </row>
    <row r="8" spans="2:7" x14ac:dyDescent="0.2">
      <c r="B8" s="44"/>
      <c r="C8" s="6" t="s">
        <v>9</v>
      </c>
      <c r="E8" s="7">
        <v>93</v>
      </c>
      <c r="F8" s="8">
        <v>0.10580204778156997</v>
      </c>
      <c r="G8" s="3"/>
    </row>
    <row r="9" spans="2:7" s="10" customFormat="1" x14ac:dyDescent="0.2">
      <c r="B9" s="44"/>
      <c r="C9" s="9" t="s">
        <v>10</v>
      </c>
      <c r="E9" s="11">
        <v>879</v>
      </c>
      <c r="F9" s="12">
        <v>1</v>
      </c>
      <c r="G9" s="13"/>
    </row>
    <row r="10" spans="2:7" s="10" customFormat="1" x14ac:dyDescent="0.2">
      <c r="B10" s="14"/>
      <c r="E10" s="17"/>
      <c r="F10" s="5"/>
      <c r="G10" s="16"/>
    </row>
    <row r="11" spans="2:7" s="10" customFormat="1" x14ac:dyDescent="0.2">
      <c r="B11" s="44" t="s">
        <v>11</v>
      </c>
      <c r="C11" s="2" t="s">
        <v>12</v>
      </c>
      <c r="D11" s="2"/>
      <c r="E11" s="4">
        <v>615</v>
      </c>
      <c r="F11" s="5">
        <v>0.60117302052785926</v>
      </c>
      <c r="G11" s="16">
        <v>629.42815249266869</v>
      </c>
    </row>
    <row r="12" spans="2:7" s="10" customFormat="1" x14ac:dyDescent="0.2">
      <c r="B12" s="44"/>
      <c r="C12" s="18" t="s">
        <v>13</v>
      </c>
      <c r="D12" s="6"/>
      <c r="E12" s="7">
        <v>397</v>
      </c>
      <c r="F12" s="8">
        <v>0.38807429130009774</v>
      </c>
      <c r="G12" s="3">
        <v>406.31378299120234</v>
      </c>
    </row>
    <row r="13" spans="2:7" s="10" customFormat="1" x14ac:dyDescent="0.2">
      <c r="B13" s="44"/>
      <c r="C13" s="2" t="s">
        <v>14</v>
      </c>
      <c r="D13" s="2"/>
      <c r="E13" s="4">
        <v>17</v>
      </c>
      <c r="F13" s="5">
        <v>1.6617790811339198E-2</v>
      </c>
      <c r="G13" s="16">
        <v>17.39882697947214</v>
      </c>
    </row>
    <row r="14" spans="2:7" s="10" customFormat="1" x14ac:dyDescent="0.2">
      <c r="B14" s="44"/>
      <c r="C14" s="6" t="s">
        <v>72</v>
      </c>
      <c r="D14" s="6"/>
      <c r="E14" s="7">
        <v>10</v>
      </c>
      <c r="F14" s="8">
        <v>9.7751710654936461E-3</v>
      </c>
      <c r="G14" s="3">
        <v>10.234604105571847</v>
      </c>
    </row>
    <row r="15" spans="2:7" s="23" customFormat="1" x14ac:dyDescent="0.2">
      <c r="B15" s="44"/>
      <c r="C15" s="19" t="s">
        <v>15</v>
      </c>
      <c r="D15" s="19"/>
      <c r="E15" s="20">
        <v>24</v>
      </c>
      <c r="F15" s="21"/>
      <c r="G15" s="22"/>
    </row>
    <row r="16" spans="2:7" s="10" customFormat="1" x14ac:dyDescent="0.2">
      <c r="B16" s="44"/>
      <c r="C16" s="9" t="s">
        <v>16</v>
      </c>
      <c r="E16" s="11">
        <v>1047</v>
      </c>
      <c r="F16" s="24"/>
      <c r="G16" s="13"/>
    </row>
    <row r="17" spans="2:11" x14ac:dyDescent="0.2">
      <c r="B17" s="14" t="s">
        <v>17</v>
      </c>
    </row>
    <row r="18" spans="2:11" ht="16" customHeight="1" x14ac:dyDescent="0.2">
      <c r="B18" s="44" t="s">
        <v>18</v>
      </c>
      <c r="C18" s="2" t="s">
        <v>19</v>
      </c>
      <c r="E18" s="4">
        <v>106</v>
      </c>
      <c r="F18" s="5">
        <v>0.10381978452497552</v>
      </c>
      <c r="G18" s="16">
        <v>108.69931439764937</v>
      </c>
    </row>
    <row r="19" spans="2:11" x14ac:dyDescent="0.2">
      <c r="B19" s="44"/>
      <c r="C19" s="6" t="s">
        <v>20</v>
      </c>
      <c r="E19" s="25">
        <v>60</v>
      </c>
      <c r="F19" s="8">
        <v>5.8765915768854066E-2</v>
      </c>
      <c r="G19" s="3">
        <v>61.52791380999021</v>
      </c>
    </row>
    <row r="20" spans="2:11" x14ac:dyDescent="0.2">
      <c r="B20" s="44"/>
      <c r="C20" s="2" t="s">
        <v>21</v>
      </c>
      <c r="E20" s="4">
        <v>178</v>
      </c>
      <c r="F20" s="5">
        <v>0.1743388834476004</v>
      </c>
      <c r="G20" s="16">
        <v>182.53281096963761</v>
      </c>
    </row>
    <row r="21" spans="2:11" x14ac:dyDescent="0.2">
      <c r="B21" s="44"/>
      <c r="C21" s="6" t="s">
        <v>22</v>
      </c>
      <c r="E21" s="7">
        <v>206</v>
      </c>
      <c r="F21" s="8">
        <v>0.20176297747306562</v>
      </c>
      <c r="G21" s="3">
        <v>211.2458374142997</v>
      </c>
    </row>
    <row r="22" spans="2:11" x14ac:dyDescent="0.2">
      <c r="B22" s="44"/>
      <c r="C22" s="2" t="s">
        <v>23</v>
      </c>
      <c r="E22" s="4">
        <v>159</v>
      </c>
      <c r="F22" s="5">
        <v>0.15572967678746327</v>
      </c>
      <c r="G22" s="16">
        <v>163.04897159647405</v>
      </c>
    </row>
    <row r="23" spans="2:11" x14ac:dyDescent="0.2">
      <c r="B23" s="44"/>
      <c r="C23" s="6" t="s">
        <v>24</v>
      </c>
      <c r="E23" s="7">
        <v>198</v>
      </c>
      <c r="F23" s="8">
        <v>0.19392752203721841</v>
      </c>
      <c r="G23" s="3">
        <v>203.04211557296767</v>
      </c>
    </row>
    <row r="24" spans="2:11" x14ac:dyDescent="0.2">
      <c r="B24" s="44"/>
      <c r="C24" s="2" t="s">
        <v>25</v>
      </c>
      <c r="E24" s="4">
        <v>114</v>
      </c>
      <c r="F24" s="5">
        <v>0.11165523996082272</v>
      </c>
      <c r="G24" s="16">
        <v>116.90303623898139</v>
      </c>
    </row>
    <row r="25" spans="2:11" s="19" customFormat="1" x14ac:dyDescent="0.2">
      <c r="B25" s="44"/>
      <c r="C25" s="26" t="s">
        <v>15</v>
      </c>
      <c r="E25" s="27">
        <v>26</v>
      </c>
      <c r="F25" s="28"/>
      <c r="G25" s="29"/>
    </row>
    <row r="26" spans="2:11" s="10" customFormat="1" x14ac:dyDescent="0.2">
      <c r="B26" s="44"/>
      <c r="C26" s="9" t="s">
        <v>26</v>
      </c>
      <c r="E26" s="11">
        <v>1047</v>
      </c>
      <c r="F26" s="12">
        <v>1</v>
      </c>
      <c r="G26" s="13">
        <v>1047</v>
      </c>
    </row>
    <row r="27" spans="2:11" x14ac:dyDescent="0.2">
      <c r="B27" s="14"/>
    </row>
    <row r="28" spans="2:11" ht="15" customHeight="1" x14ac:dyDescent="0.2">
      <c r="B28" s="44" t="s">
        <v>27</v>
      </c>
      <c r="C28" s="6" t="s">
        <v>28</v>
      </c>
      <c r="E28" s="7">
        <v>8</v>
      </c>
      <c r="F28" s="8">
        <v>8.0971659919028341E-3</v>
      </c>
      <c r="G28" s="30">
        <v>8.4777327935222679</v>
      </c>
    </row>
    <row r="29" spans="2:11" ht="15" customHeight="1" x14ac:dyDescent="0.2">
      <c r="B29" s="44"/>
      <c r="C29" s="2" t="s">
        <v>29</v>
      </c>
      <c r="E29" s="4">
        <v>8</v>
      </c>
      <c r="F29" s="5">
        <v>8.0971659919028341E-3</v>
      </c>
      <c r="G29" s="17">
        <v>8.4777327935222679</v>
      </c>
    </row>
    <row r="30" spans="2:11" x14ac:dyDescent="0.2">
      <c r="B30" s="44"/>
      <c r="C30" s="6" t="s">
        <v>30</v>
      </c>
      <c r="E30" s="7">
        <v>11</v>
      </c>
      <c r="F30" s="8">
        <v>1.1133603238866396E-2</v>
      </c>
      <c r="G30" s="30">
        <v>11.656882591093117</v>
      </c>
      <c r="J30" s="31"/>
      <c r="K30" s="31"/>
    </row>
    <row r="31" spans="2:11" x14ac:dyDescent="0.2">
      <c r="B31" s="44"/>
      <c r="C31" s="2" t="s">
        <v>31</v>
      </c>
      <c r="E31" s="4">
        <v>0</v>
      </c>
      <c r="F31" s="5">
        <v>0</v>
      </c>
      <c r="G31" s="17">
        <v>0</v>
      </c>
      <c r="J31" s="32"/>
      <c r="K31" s="32"/>
    </row>
    <row r="32" spans="2:11" x14ac:dyDescent="0.2">
      <c r="B32" s="44"/>
      <c r="C32" s="6" t="s">
        <v>32</v>
      </c>
      <c r="E32" s="7">
        <v>360</v>
      </c>
      <c r="F32" s="8">
        <v>0.36437246963562753</v>
      </c>
      <c r="G32" s="30">
        <v>381.497975708502</v>
      </c>
      <c r="J32" s="32"/>
      <c r="K32" s="32"/>
    </row>
    <row r="33" spans="2:11" x14ac:dyDescent="0.2">
      <c r="B33" s="44"/>
      <c r="C33" s="2" t="s">
        <v>33</v>
      </c>
      <c r="E33" s="4">
        <v>17</v>
      </c>
      <c r="F33" s="5">
        <v>1.7206477732793522E-2</v>
      </c>
      <c r="G33" s="17">
        <v>18.015182186234817</v>
      </c>
      <c r="J33" s="32"/>
      <c r="K33" s="32"/>
    </row>
    <row r="34" spans="2:11" x14ac:dyDescent="0.2">
      <c r="B34" s="44"/>
      <c r="C34" s="6" t="s">
        <v>34</v>
      </c>
      <c r="E34" s="7">
        <v>177</v>
      </c>
      <c r="F34" s="8">
        <v>0.1791497975708502</v>
      </c>
      <c r="G34" s="30">
        <v>187.56983805668017</v>
      </c>
    </row>
    <row r="35" spans="2:11" x14ac:dyDescent="0.2">
      <c r="B35" s="44"/>
      <c r="C35" s="2" t="s">
        <v>35</v>
      </c>
      <c r="E35" s="4">
        <v>8</v>
      </c>
      <c r="F35" s="5">
        <v>8.0971659919028341E-3</v>
      </c>
      <c r="G35" s="17">
        <v>8.4777327935222679</v>
      </c>
    </row>
    <row r="36" spans="2:11" x14ac:dyDescent="0.2">
      <c r="B36" s="44"/>
      <c r="C36" s="6" t="s">
        <v>36</v>
      </c>
      <c r="E36" s="7">
        <v>0</v>
      </c>
      <c r="F36" s="8">
        <v>0</v>
      </c>
      <c r="G36" s="30">
        <v>0</v>
      </c>
    </row>
    <row r="37" spans="2:11" x14ac:dyDescent="0.2">
      <c r="B37" s="44"/>
      <c r="C37" s="2" t="s">
        <v>37</v>
      </c>
      <c r="E37" s="4">
        <v>3</v>
      </c>
      <c r="F37" s="5">
        <v>3.0364372469635628E-3</v>
      </c>
      <c r="G37" s="17">
        <v>3.17914979757085</v>
      </c>
    </row>
    <row r="38" spans="2:11" x14ac:dyDescent="0.2">
      <c r="B38" s="44"/>
      <c r="C38" s="6" t="s">
        <v>38</v>
      </c>
      <c r="E38" s="7">
        <v>0</v>
      </c>
      <c r="F38" s="8">
        <v>0</v>
      </c>
      <c r="G38" s="30">
        <v>0</v>
      </c>
    </row>
    <row r="39" spans="2:11" x14ac:dyDescent="0.2">
      <c r="B39" s="44"/>
      <c r="C39" s="2" t="s">
        <v>39</v>
      </c>
      <c r="E39" s="4">
        <v>188</v>
      </c>
      <c r="F39" s="5">
        <v>0.19028340080971659</v>
      </c>
      <c r="G39" s="17">
        <v>199.22672064777328</v>
      </c>
    </row>
    <row r="40" spans="2:11" x14ac:dyDescent="0.2">
      <c r="B40" s="44"/>
      <c r="C40" s="6" t="s">
        <v>40</v>
      </c>
      <c r="E40" s="7">
        <v>181</v>
      </c>
      <c r="F40" s="8">
        <v>0.18319838056680163</v>
      </c>
      <c r="G40" s="30">
        <v>191.80870445344129</v>
      </c>
    </row>
    <row r="41" spans="2:11" x14ac:dyDescent="0.2">
      <c r="B41" s="44"/>
      <c r="C41" s="2" t="s">
        <v>41</v>
      </c>
      <c r="E41" s="4">
        <v>9</v>
      </c>
      <c r="F41" s="5">
        <v>9.1093117408906875E-3</v>
      </c>
      <c r="G41" s="17">
        <v>9.5374493927125492</v>
      </c>
    </row>
    <row r="42" spans="2:11" x14ac:dyDescent="0.2">
      <c r="B42" s="44"/>
      <c r="C42" s="6" t="s">
        <v>42</v>
      </c>
      <c r="E42" s="7">
        <v>18</v>
      </c>
      <c r="F42" s="8">
        <v>1.8218623481781375E-2</v>
      </c>
      <c r="G42" s="30">
        <v>19.074898785425098</v>
      </c>
    </row>
    <row r="43" spans="2:11" s="19" customFormat="1" x14ac:dyDescent="0.2">
      <c r="B43" s="44"/>
      <c r="C43" s="19" t="s">
        <v>15</v>
      </c>
      <c r="E43" s="20">
        <v>59</v>
      </c>
      <c r="F43" s="21"/>
      <c r="G43" s="33"/>
    </row>
    <row r="44" spans="2:11" x14ac:dyDescent="0.2">
      <c r="B44" s="44"/>
      <c r="C44" s="9" t="s">
        <v>26</v>
      </c>
      <c r="E44" s="11">
        <v>1047</v>
      </c>
      <c r="F44" s="12">
        <v>1</v>
      </c>
      <c r="G44" s="13">
        <v>1047</v>
      </c>
    </row>
    <row r="46" spans="2:11" ht="15" customHeight="1" x14ac:dyDescent="0.2">
      <c r="B46" s="44" t="s">
        <v>79</v>
      </c>
      <c r="C46" s="2" t="s">
        <v>43</v>
      </c>
      <c r="E46" s="4">
        <v>392</v>
      </c>
      <c r="F46" s="5">
        <v>0.39676113360323889</v>
      </c>
      <c r="G46" s="17">
        <v>415.40890688259111</v>
      </c>
    </row>
    <row r="47" spans="2:11" x14ac:dyDescent="0.2">
      <c r="B47" s="44"/>
      <c r="C47" s="6" t="s">
        <v>44</v>
      </c>
      <c r="E47" s="7">
        <v>596</v>
      </c>
      <c r="F47" s="8">
        <v>0.60323886639676116</v>
      </c>
      <c r="G47" s="30">
        <v>631.59109311740895</v>
      </c>
    </row>
    <row r="48" spans="2:11" x14ac:dyDescent="0.2">
      <c r="B48" s="44"/>
      <c r="C48" s="19" t="s">
        <v>15</v>
      </c>
      <c r="E48" s="4">
        <v>59</v>
      </c>
      <c r="F48" s="5"/>
      <c r="G48" s="17"/>
    </row>
    <row r="49" spans="2:7" x14ac:dyDescent="0.2">
      <c r="B49" s="44"/>
      <c r="C49" s="9" t="s">
        <v>26</v>
      </c>
      <c r="E49" s="11">
        <v>1047</v>
      </c>
      <c r="F49" s="12">
        <v>1</v>
      </c>
      <c r="G49" s="13">
        <v>1047</v>
      </c>
    </row>
    <row r="50" spans="2:7" x14ac:dyDescent="0.2">
      <c r="F50" s="5"/>
    </row>
    <row r="51" spans="2:7" ht="15" customHeight="1" x14ac:dyDescent="0.2">
      <c r="B51" s="44" t="s">
        <v>74</v>
      </c>
      <c r="C51" s="2" t="s">
        <v>45</v>
      </c>
      <c r="E51" s="4">
        <v>228</v>
      </c>
      <c r="F51" s="34">
        <v>0.24648648648648649</v>
      </c>
      <c r="G51" s="16">
        <f>F51*E$59</f>
        <v>258.07135135135138</v>
      </c>
    </row>
    <row r="52" spans="2:7" x14ac:dyDescent="0.2">
      <c r="B52" s="44"/>
      <c r="C52" s="6" t="s">
        <v>46</v>
      </c>
      <c r="E52" s="7">
        <v>176</v>
      </c>
      <c r="F52" s="35">
        <v>0.19027027027027027</v>
      </c>
      <c r="G52" s="3">
        <v>199.21297297297298</v>
      </c>
    </row>
    <row r="53" spans="2:7" x14ac:dyDescent="0.2">
      <c r="B53" s="44"/>
      <c r="C53" s="2" t="s">
        <v>47</v>
      </c>
      <c r="E53" s="4">
        <v>223</v>
      </c>
      <c r="F53" s="34">
        <v>0.24108108108108109</v>
      </c>
      <c r="G53" s="16">
        <v>252.41189189189191</v>
      </c>
    </row>
    <row r="54" spans="2:7" x14ac:dyDescent="0.2">
      <c r="B54" s="44"/>
      <c r="C54" s="6" t="s">
        <v>48</v>
      </c>
      <c r="E54" s="7">
        <v>418</v>
      </c>
      <c r="F54" s="35">
        <v>0.45189189189189188</v>
      </c>
      <c r="G54" s="3">
        <v>473.13081081081083</v>
      </c>
    </row>
    <row r="55" spans="2:7" x14ac:dyDescent="0.2">
      <c r="B55" s="44"/>
      <c r="C55" s="2" t="s">
        <v>49</v>
      </c>
      <c r="E55" s="4">
        <v>271</v>
      </c>
      <c r="F55" s="36">
        <v>0.29297297297297298</v>
      </c>
      <c r="G55" s="16">
        <v>306.74270270270273</v>
      </c>
    </row>
    <row r="56" spans="2:7" x14ac:dyDescent="0.2">
      <c r="B56" s="44"/>
      <c r="C56" s="6" t="s">
        <v>73</v>
      </c>
      <c r="E56" s="7">
        <v>718</v>
      </c>
      <c r="F56" s="35">
        <v>0.77621621621621617</v>
      </c>
      <c r="G56" s="3">
        <v>812.69837837837838</v>
      </c>
    </row>
    <row r="57" spans="2:7" x14ac:dyDescent="0.2">
      <c r="B57" s="44"/>
      <c r="C57" s="2" t="s">
        <v>50</v>
      </c>
      <c r="E57" s="4">
        <v>207</v>
      </c>
      <c r="F57" s="36">
        <v>0.22378378378378377</v>
      </c>
      <c r="G57" s="16">
        <v>234.30162162162162</v>
      </c>
    </row>
    <row r="58" spans="2:7" s="19" customFormat="1" x14ac:dyDescent="0.2">
      <c r="B58" s="44"/>
      <c r="C58" s="19" t="s">
        <v>15</v>
      </c>
      <c r="E58" s="27">
        <v>122</v>
      </c>
      <c r="F58" s="28"/>
      <c r="G58" s="29"/>
    </row>
    <row r="59" spans="2:7" x14ac:dyDescent="0.2">
      <c r="B59" s="44"/>
      <c r="C59" s="9" t="s">
        <v>16</v>
      </c>
      <c r="E59" s="11">
        <v>1047</v>
      </c>
      <c r="F59" s="37"/>
      <c r="G59" s="13"/>
    </row>
    <row r="61" spans="2:7" ht="16" customHeight="1" x14ac:dyDescent="0.2">
      <c r="B61" s="44" t="s">
        <v>51</v>
      </c>
      <c r="C61" s="2" t="s">
        <v>52</v>
      </c>
      <c r="E61" s="4">
        <v>42</v>
      </c>
      <c r="F61" s="5">
        <v>4.8165137614678902E-2</v>
      </c>
      <c r="G61" s="16">
        <v>50.428899082568812</v>
      </c>
    </row>
    <row r="62" spans="2:7" x14ac:dyDescent="0.2">
      <c r="B62" s="44"/>
      <c r="C62" s="6" t="s">
        <v>53</v>
      </c>
      <c r="E62" s="7">
        <v>830</v>
      </c>
      <c r="F62" s="8">
        <v>0.95183486238532111</v>
      </c>
      <c r="G62" s="3">
        <v>996.57110091743118</v>
      </c>
    </row>
    <row r="63" spans="2:7" s="19" customFormat="1" x14ac:dyDescent="0.2">
      <c r="B63" s="44"/>
      <c r="C63" s="19" t="s">
        <v>15</v>
      </c>
      <c r="E63" s="20">
        <v>175</v>
      </c>
      <c r="F63" s="38"/>
      <c r="G63" s="22"/>
    </row>
    <row r="64" spans="2:7" s="10" customFormat="1" x14ac:dyDescent="0.2">
      <c r="B64" s="44"/>
      <c r="C64" s="9" t="s">
        <v>26</v>
      </c>
      <c r="E64" s="11">
        <v>1047</v>
      </c>
      <c r="F64" s="12">
        <v>1</v>
      </c>
      <c r="G64" s="13">
        <v>1047</v>
      </c>
    </row>
    <row r="66" spans="2:7" ht="16" customHeight="1" x14ac:dyDescent="0.2">
      <c r="B66" s="44" t="s">
        <v>54</v>
      </c>
      <c r="C66" s="2" t="s">
        <v>69</v>
      </c>
      <c r="E66" s="4">
        <v>201</v>
      </c>
      <c r="F66" s="5">
        <v>0.25802985824606001</v>
      </c>
      <c r="G66" s="16">
        <v>270.1572615836248</v>
      </c>
    </row>
    <row r="67" spans="2:7" ht="16" customHeight="1" x14ac:dyDescent="0.2">
      <c r="B67" s="44"/>
      <c r="C67" s="6" t="s">
        <v>70</v>
      </c>
      <c r="E67" s="7">
        <v>577.99474042631925</v>
      </c>
      <c r="F67" s="8">
        <v>0.74197014175393994</v>
      </c>
      <c r="G67" s="3">
        <v>776.84273841637514</v>
      </c>
    </row>
    <row r="68" spans="2:7" s="19" customFormat="1" x14ac:dyDescent="0.2">
      <c r="B68" s="44"/>
      <c r="C68" s="19" t="s">
        <v>15</v>
      </c>
      <c r="E68" s="20">
        <v>268</v>
      </c>
      <c r="F68" s="38"/>
      <c r="G68" s="22"/>
    </row>
    <row r="69" spans="2:7" s="10" customFormat="1" x14ac:dyDescent="0.2">
      <c r="B69" s="44"/>
      <c r="C69" s="9" t="s">
        <v>26</v>
      </c>
      <c r="E69" s="11">
        <v>1047</v>
      </c>
      <c r="F69" s="12">
        <v>1</v>
      </c>
      <c r="G69" s="13">
        <v>1047</v>
      </c>
    </row>
    <row r="71" spans="2:7" ht="16" customHeight="1" x14ac:dyDescent="0.2">
      <c r="B71" s="44" t="s">
        <v>55</v>
      </c>
      <c r="C71" s="2" t="s">
        <v>56</v>
      </c>
      <c r="E71" s="4">
        <v>460</v>
      </c>
      <c r="F71" s="5">
        <v>0.52571428571428569</v>
      </c>
      <c r="G71" s="16">
        <v>550.42285714285708</v>
      </c>
    </row>
    <row r="72" spans="2:7" x14ac:dyDescent="0.2">
      <c r="B72" s="44"/>
      <c r="C72" s="6" t="s">
        <v>57</v>
      </c>
      <c r="E72" s="7">
        <v>415</v>
      </c>
      <c r="F72" s="8">
        <v>0.47428571428571431</v>
      </c>
      <c r="G72" s="3">
        <v>496.57714285714286</v>
      </c>
    </row>
    <row r="73" spans="2:7" s="19" customFormat="1" x14ac:dyDescent="0.2">
      <c r="B73" s="44"/>
      <c r="C73" s="19" t="s">
        <v>15</v>
      </c>
      <c r="E73" s="20">
        <v>172</v>
      </c>
      <c r="F73" s="38"/>
      <c r="G73" s="22"/>
    </row>
    <row r="74" spans="2:7" s="10" customFormat="1" x14ac:dyDescent="0.2">
      <c r="B74" s="44"/>
      <c r="C74" s="9" t="s">
        <v>26</v>
      </c>
      <c r="E74" s="11">
        <v>1047</v>
      </c>
      <c r="F74" s="12">
        <v>1</v>
      </c>
      <c r="G74" s="13">
        <v>1047</v>
      </c>
    </row>
    <row r="76" spans="2:7" ht="16" customHeight="1" x14ac:dyDescent="0.2">
      <c r="B76" s="44" t="s">
        <v>58</v>
      </c>
      <c r="C76" s="2" t="s">
        <v>58</v>
      </c>
      <c r="E76" s="4">
        <v>19</v>
      </c>
      <c r="F76" s="5">
        <v>2.1252796420581657E-2</v>
      </c>
      <c r="G76" s="16">
        <v>22.251677852348994</v>
      </c>
    </row>
    <row r="77" spans="2:7" x14ac:dyDescent="0.2">
      <c r="B77" s="44"/>
      <c r="C77" s="6" t="s">
        <v>59</v>
      </c>
      <c r="E77" s="7">
        <v>875</v>
      </c>
      <c r="F77" s="8">
        <v>0.97874720357941836</v>
      </c>
      <c r="G77" s="3">
        <v>1024.7483221476509</v>
      </c>
    </row>
    <row r="78" spans="2:7" s="19" customFormat="1" x14ac:dyDescent="0.2">
      <c r="B78" s="44"/>
      <c r="C78" s="19" t="s">
        <v>15</v>
      </c>
      <c r="E78" s="20">
        <v>153</v>
      </c>
      <c r="F78" s="38"/>
      <c r="G78" s="22"/>
    </row>
    <row r="79" spans="2:7" s="10" customFormat="1" x14ac:dyDescent="0.2">
      <c r="B79" s="44"/>
      <c r="C79" s="9" t="s">
        <v>60</v>
      </c>
      <c r="E79" s="11">
        <v>1047</v>
      </c>
      <c r="F79" s="12">
        <v>1</v>
      </c>
      <c r="G79" s="13">
        <v>1047</v>
      </c>
    </row>
    <row r="81" spans="2:7" ht="16" customHeight="1" x14ac:dyDescent="0.2">
      <c r="B81" s="44" t="s">
        <v>61</v>
      </c>
      <c r="C81" s="2" t="s">
        <v>75</v>
      </c>
      <c r="E81" s="2">
        <v>230</v>
      </c>
      <c r="F81" s="5">
        <v>0.29487179487179488</v>
      </c>
      <c r="G81" s="39">
        <v>276.67840729300082</v>
      </c>
    </row>
    <row r="82" spans="2:7" x14ac:dyDescent="0.2">
      <c r="B82" s="44"/>
      <c r="C82" s="18" t="s">
        <v>62</v>
      </c>
      <c r="E82" s="6">
        <v>550</v>
      </c>
      <c r="F82" s="8">
        <v>0.70512820512820518</v>
      </c>
      <c r="G82" s="40">
        <v>661.62227830934989</v>
      </c>
    </row>
    <row r="83" spans="2:7" s="19" customFormat="1" x14ac:dyDescent="0.2">
      <c r="B83" s="44"/>
      <c r="C83" s="19" t="s">
        <v>15</v>
      </c>
      <c r="E83" s="19">
        <v>135</v>
      </c>
      <c r="F83" s="38"/>
      <c r="G83" s="41"/>
    </row>
    <row r="84" spans="2:7" s="10" customFormat="1" x14ac:dyDescent="0.2">
      <c r="B84" s="44"/>
      <c r="C84" s="9" t="s">
        <v>63</v>
      </c>
      <c r="E84" s="9">
        <v>915</v>
      </c>
      <c r="F84" s="12">
        <v>1</v>
      </c>
      <c r="G84" s="42">
        <v>938.30068560235077</v>
      </c>
    </row>
    <row r="86" spans="2:7" x14ac:dyDescent="0.2">
      <c r="B86" s="44" t="s">
        <v>64</v>
      </c>
      <c r="C86" s="2" t="s">
        <v>65</v>
      </c>
      <c r="E86" s="2">
        <v>68</v>
      </c>
      <c r="F86" s="34">
        <v>8.8082901554404139E-2</v>
      </c>
      <c r="G86" s="39">
        <v>82.648246918341755</v>
      </c>
    </row>
    <row r="87" spans="2:7" x14ac:dyDescent="0.2">
      <c r="B87" s="44"/>
      <c r="C87" s="6" t="s">
        <v>66</v>
      </c>
      <c r="E87" s="6">
        <v>704</v>
      </c>
      <c r="F87" s="34">
        <v>0.91191709844559588</v>
      </c>
      <c r="G87" s="39">
        <v>855.65243868400887</v>
      </c>
    </row>
    <row r="88" spans="2:7" s="19" customFormat="1" x14ac:dyDescent="0.2">
      <c r="B88" s="44"/>
      <c r="C88" s="19" t="s">
        <v>15</v>
      </c>
      <c r="E88" s="19">
        <v>143</v>
      </c>
      <c r="F88" s="38"/>
      <c r="G88" s="41"/>
    </row>
    <row r="89" spans="2:7" x14ac:dyDescent="0.2">
      <c r="B89" s="44"/>
      <c r="C89" s="9" t="s">
        <v>67</v>
      </c>
      <c r="E89" s="9">
        <v>915</v>
      </c>
      <c r="F89" s="12">
        <v>1</v>
      </c>
      <c r="G89" s="42">
        <v>938.30068560235065</v>
      </c>
    </row>
    <row r="90" spans="2:7" s="10" customFormat="1" x14ac:dyDescent="0.2">
      <c r="B90" s="14"/>
      <c r="E90" s="17"/>
      <c r="F90" s="5"/>
      <c r="G90" s="16"/>
    </row>
    <row r="91" spans="2:7" s="10" customFormat="1" x14ac:dyDescent="0.2">
      <c r="B91" s="44" t="s">
        <v>68</v>
      </c>
      <c r="C91" s="2" t="s">
        <v>76</v>
      </c>
      <c r="D91" s="2"/>
      <c r="E91" s="4">
        <v>327</v>
      </c>
      <c r="F91" s="5">
        <v>0.31232091690544411</v>
      </c>
      <c r="G91" s="3"/>
    </row>
    <row r="92" spans="2:7" s="10" customFormat="1" x14ac:dyDescent="0.2">
      <c r="B92" s="44"/>
      <c r="C92" s="6" t="s">
        <v>77</v>
      </c>
      <c r="D92" s="2"/>
      <c r="E92" s="7">
        <v>68</v>
      </c>
      <c r="F92" s="8">
        <v>6.4947468958930277E-2</v>
      </c>
      <c r="G92" s="3"/>
    </row>
    <row r="93" spans="2:7" s="10" customFormat="1" x14ac:dyDescent="0.2">
      <c r="B93" s="44"/>
      <c r="C93" s="2" t="s">
        <v>78</v>
      </c>
      <c r="D93" s="2"/>
      <c r="E93" s="4">
        <f>E94-E91-E92</f>
        <v>652</v>
      </c>
      <c r="F93" s="5">
        <f>E93/E94</f>
        <v>0.62273161413562561</v>
      </c>
      <c r="G93" s="3"/>
    </row>
    <row r="94" spans="2:7" s="10" customFormat="1" x14ac:dyDescent="0.2">
      <c r="B94" s="44"/>
      <c r="C94" s="9" t="s">
        <v>26</v>
      </c>
      <c r="E94" s="11">
        <v>1047</v>
      </c>
      <c r="F94" s="12">
        <f>SUM(F91:F93)</f>
        <v>1</v>
      </c>
      <c r="G94" s="13"/>
    </row>
  </sheetData>
  <mergeCells count="15">
    <mergeCell ref="B28:B44"/>
    <mergeCell ref="E1:G1"/>
    <mergeCell ref="B3:B5"/>
    <mergeCell ref="B7:B9"/>
    <mergeCell ref="B11:B16"/>
    <mergeCell ref="B18:B26"/>
    <mergeCell ref="B76:B79"/>
    <mergeCell ref="B81:B84"/>
    <mergeCell ref="B86:B89"/>
    <mergeCell ref="B91:B94"/>
    <mergeCell ref="B46:B49"/>
    <mergeCell ref="B51:B59"/>
    <mergeCell ref="B61:B64"/>
    <mergeCell ref="B66:B69"/>
    <mergeCell ref="B71:B74"/>
  </mergeCells>
  <pageMargins left="0.7" right="0.7" top="0.75" bottom="0.75" header="0.3" footer="0.3"/>
  <pageSetup scale="85" orientation="portrait" horizontalDpi="0" verticalDpi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Annual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Jacobsen</dc:creator>
  <cp:lastModifiedBy>Anna Jacobsen</cp:lastModifiedBy>
  <dcterms:created xsi:type="dcterms:W3CDTF">2025-05-30T17:21:16Z</dcterms:created>
  <dcterms:modified xsi:type="dcterms:W3CDTF">2025-06-05T18:20:35Z</dcterms:modified>
</cp:coreProperties>
</file>